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D:\Perfil al Dia 07-04-2016\livaldez\Desktop\DOCUMENTOS TECNOLOGIA\REQUERIMIENTOS DE COMPRA\INFORMES JUSTIFICACION\JUSTIFICACIONES 2021\SEPT - DIC. 2021\INFORME RENOVACION CITRIX SD-WAN\"/>
    </mc:Choice>
  </mc:AlternateContent>
  <xr:revisionPtr revIDLastSave="0" documentId="13_ncr:1_{80848B55-25AB-40DB-9C67-A80A97AD0CA2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olicitud Pedido" sheetId="1" state="hidden" r:id="rId1"/>
    <sheet name="Detalle Técnico" sheetId="2" r:id="rId2"/>
  </sheets>
  <functionGroups builtInGroupCount="19"/>
  <definedNames>
    <definedName name="_xlnm.Print_Area" localSheetId="1">'Detalle Técnico'!$A$1:$H$23</definedName>
    <definedName name="_xlnm.Print_Area" localSheetId="0">'Solicitud Pedido'!$A$1:$K$42</definedName>
    <definedName name="TarifaPorKilometraje">'Solicitud Pedido'!#REF!</definedName>
    <definedName name="_xlnm.Print_Titles" localSheetId="0">'Solicitud Pedido'!$18:$18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24" i="1"/>
  <c r="J25" i="1"/>
  <c r="J26" i="1"/>
  <c r="D5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B8" i="2"/>
  <c r="C8" i="2"/>
  <c r="J27" i="1" l="1"/>
  <c r="D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Jean-Michel Alpha Tejada</author>
  </authors>
  <commentList>
    <comment ref="D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Jean-Michel Alpha Tejada:</t>
        </r>
        <r>
          <rPr>
            <sz val="9"/>
            <color indexed="81"/>
            <rFont val="Tahoma"/>
            <family val="2"/>
          </rPr>
          <t xml:space="preserve">
Colocar nombre descriptivo</t>
        </r>
      </text>
    </comment>
    <comment ref="J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Jean-Michel Alpha Tejada:</t>
        </r>
        <r>
          <rPr>
            <sz val="9"/>
            <color indexed="81"/>
            <rFont val="Tahoma"/>
            <family val="2"/>
          </rPr>
          <t xml:space="preserve">
Fecha de Solicitud</t>
        </r>
      </text>
    </comment>
    <comment ref="D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Jean-Michel Alpha Tejada:</t>
        </r>
        <r>
          <rPr>
            <sz val="9"/>
            <color indexed="81"/>
            <rFont val="Tahoma"/>
            <family val="2"/>
          </rPr>
          <t xml:space="preserve">
Seleccionar dpto.</t>
        </r>
      </text>
    </comment>
    <comment ref="J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Jean-Michel Alpha Tejada:</t>
        </r>
        <r>
          <rPr>
            <sz val="9"/>
            <color indexed="81"/>
            <rFont val="Tahoma"/>
            <family val="2"/>
          </rPr>
          <t xml:space="preserve">
Fue incluido en el presupuesto de la unidad?</t>
        </r>
      </text>
    </comment>
    <comment ref="C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Jean-Michel Alpha Tejada:</t>
        </r>
        <r>
          <rPr>
            <sz val="9"/>
            <color indexed="81"/>
            <rFont val="Tahoma"/>
            <family val="2"/>
          </rPr>
          <t xml:space="preserve">
Detallar la necesidad
Este texto se colocará en SAP.</t>
        </r>
      </text>
    </comment>
    <comment ref="D1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Jean-Michel Alpha Tejada:</t>
        </r>
        <r>
          <rPr>
            <sz val="9"/>
            <color indexed="81"/>
            <rFont val="Tahoma"/>
            <family val="2"/>
          </rPr>
          <t xml:space="preserve">
Solicitar al gestor en caso de no tenerlo.</t>
        </r>
      </text>
    </comment>
    <comment ref="B3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Jean-Michel Alpha Tejada:</t>
        </r>
        <r>
          <rPr>
            <sz val="9"/>
            <color indexed="81"/>
            <rFont val="Tahoma"/>
            <family val="2"/>
          </rPr>
          <t xml:space="preserve">
Indicar si debe ser proveedor único, etc.</t>
        </r>
      </text>
    </comment>
  </commentList>
</comments>
</file>

<file path=xl/sharedStrings.xml><?xml version="1.0" encoding="utf-8"?>
<sst xmlns="http://schemas.openxmlformats.org/spreadsheetml/2006/main" count="45" uniqueCount="39">
  <si>
    <t>Departamento</t>
  </si>
  <si>
    <t>Total</t>
  </si>
  <si>
    <t xml:space="preserve"> </t>
  </si>
  <si>
    <t>Solicitud de Pedido</t>
  </si>
  <si>
    <t>Unidad</t>
  </si>
  <si>
    <t>Fecha Deseada de Entrega</t>
  </si>
  <si>
    <t>Planificado Ppto</t>
  </si>
  <si>
    <t>Total SolPed</t>
  </si>
  <si>
    <t>Cantidad</t>
  </si>
  <si>
    <t>Descripción</t>
  </si>
  <si>
    <t>Imputación</t>
  </si>
  <si>
    <t>Proyecto de inversión / Centro de Costo</t>
  </si>
  <si>
    <t>Restricciones a Oferentes:</t>
  </si>
  <si>
    <t>Nombre Adquisición</t>
  </si>
  <si>
    <t>Fecha de Solicitud</t>
  </si>
  <si>
    <t>Observación</t>
  </si>
  <si>
    <t>Detalle Técnico</t>
  </si>
  <si>
    <t>Justificación:</t>
  </si>
  <si>
    <t>Otras Observaciones</t>
  </si>
  <si>
    <t>Código SAP</t>
  </si>
  <si>
    <t>Ej. Contrato, Pedidos años anteriores, etc.</t>
  </si>
  <si>
    <t>Infraestructura</t>
  </si>
  <si>
    <t>Si</t>
  </si>
  <si>
    <t>Und</t>
  </si>
  <si>
    <t>Gasto</t>
  </si>
  <si>
    <t>E131002000/5120201200</t>
  </si>
  <si>
    <t>Código Proceso</t>
  </si>
  <si>
    <t>Valor Referencial (Unitario, US$) con impuestos</t>
  </si>
  <si>
    <t xml:space="preserve">Compra directa a Multicomputos, único proveedor autorizado por Oracle, Citrix e Hitachi para las renovaciones de los mantenimientos. </t>
  </si>
  <si>
    <t>Citrix SD-WAN</t>
  </si>
  <si>
    <t>E131002000/5120402300</t>
  </si>
  <si>
    <t>Disponer de horas para soporte local aplicables a la base de datos Oracle, el sistema operativo Solaris, la aplicación Citrix, Consultoría para nuevas implementaciones con Hitachi y Sun Oracle.</t>
  </si>
  <si>
    <t>Horas para consultoría y soporte local</t>
  </si>
  <si>
    <t>Disponer del soporte técnico para piezas y hora de soporte local para los equipos SD-WAN que son utilizados para optimizar el ancho de banda en 35 localidades y realizar balanceo entre enlace de una misma localidad.</t>
  </si>
  <si>
    <t>Renovación contrato de soporte SD-WAN y soporte local</t>
  </si>
  <si>
    <r>
      <rPr>
        <b/>
        <sz val="10"/>
        <color rgb="FF000000"/>
        <rFont val="Calibri Light"/>
        <family val="2"/>
        <scheme val="minor"/>
      </rPr>
      <t>Periodo de renovación 3 Nov. 2021 al 1 Nov. 2022</t>
    </r>
    <r>
      <rPr>
        <sz val="10"/>
        <color rgb="FF000000"/>
        <rFont val="Calibri Light"/>
        <family val="2"/>
        <scheme val="minor"/>
      </rPr>
      <t xml:space="preserve">
13: Citrix SD-WAN 410-050-Standard Edition (50Mbps) Appliance Appliance Maintenance-GOLD Type: GELA-1
2: Citrix SD-WAN 2100-0500-Standard Edition (500Mbps) Appliance 
22: SD-WAN 410-050-SE (50MB) Appliance Appliance Maintenance-GOLD Type: GELA-1 
Casos de Soporte Local: incluye 8 casos 7x24 de 4 horas máximo por caso durante un periodo de 12 Meses. Incluye costos en envío y recepción de piezas del fabricante, así como los impuestos a pagar por las mismas. </t>
    </r>
  </si>
  <si>
    <r>
      <rPr>
        <b/>
        <sz val="10"/>
        <color rgb="FF000000"/>
        <rFont val="Calibri Light"/>
        <family val="2"/>
        <scheme val="minor"/>
      </rPr>
      <t>Periodo de uso 2 Nov. 2021 al 1 Nov. 2022</t>
    </r>
    <r>
      <rPr>
        <sz val="10"/>
        <color rgb="FF000000"/>
        <rFont val="Calibri Light"/>
        <family val="2"/>
        <scheme val="minor"/>
      </rPr>
      <t xml:space="preserve">
Soporte local de primer nivel (Consultoría y nuevas implementaciones para: Oracle, sistema operativo Solarix, Oracle Linux, Sun Cluster, Hitachi, Sun Systems, Citrix          </t>
    </r>
  </si>
  <si>
    <t>TI213PU418</t>
  </si>
  <si>
    <t>TI212PU285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</si>
</sst>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0\ &quot;€&quot;"/>
    <numFmt numFmtId="165" formatCode="dd/mm/yy;@"/>
    <numFmt numFmtId="166" formatCode="&quot;RD$&quot;#,##0.00"/>
    <numFmt numFmtId="167" formatCode="&quot;$&quot;#,##0.00"/>
  </numFmts>
  <fonts count="19" x14ac:knownFonts="1">
    <font>
      <sz val="12"/>
      <color theme="1"/>
      <name val="Calibri Light"/>
      <family val="2"/>
      <scheme val="minor"/>
    </font>
    <font>
      <sz val="10"/>
      <name val="Tahoma"/>
      <family val="2"/>
    </font>
    <font>
      <i/>
      <sz val="10"/>
      <color theme="1" tint="4.9989318521683403E-2"/>
      <name val="Calibri Light"/>
      <family val="1"/>
      <scheme val="minor"/>
    </font>
    <font>
      <sz val="10"/>
      <color theme="1" tint="4.9989318521683403E-2"/>
      <name val="Calibri"/>
      <family val="2"/>
      <scheme val="major"/>
    </font>
    <font>
      <sz val="10"/>
      <color theme="1"/>
      <name val="Calibri Light"/>
      <family val="2"/>
      <scheme val="minor"/>
    </font>
    <font>
      <sz val="22"/>
      <color theme="0"/>
      <name val="Calibri"/>
      <family val="2"/>
      <scheme val="major"/>
    </font>
    <font>
      <b/>
      <sz val="10"/>
      <color theme="0"/>
      <name val="Calibri"/>
      <family val="2"/>
      <scheme val="major"/>
    </font>
    <font>
      <sz val="11"/>
      <color rgb="FF000000"/>
      <name val="Calibri"/>
      <family val="2"/>
    </font>
    <font>
      <b/>
      <i/>
      <sz val="12"/>
      <color theme="1"/>
      <name val="Calibri Light"/>
      <family val="2"/>
      <scheme val="minor"/>
    </font>
    <font>
      <sz val="10"/>
      <color theme="1" tint="0.14993743705557422"/>
      <name val="Calibri Light"/>
      <family val="2"/>
      <scheme val="minor"/>
    </font>
    <font>
      <b/>
      <sz val="10"/>
      <name val="Tahoma"/>
      <family val="2"/>
    </font>
    <font>
      <b/>
      <sz val="12"/>
      <color theme="1"/>
      <name val="Calibri Light"/>
      <family val="2"/>
      <scheme val="minor"/>
    </font>
    <font>
      <sz val="10"/>
      <color rgb="FF000000"/>
      <name val="Calibri Light"/>
      <family val="2"/>
      <scheme val="minor"/>
    </font>
    <font>
      <sz val="12"/>
      <color theme="1"/>
      <name val="Calibri Light"/>
      <family val="2"/>
      <scheme val="minor"/>
    </font>
    <font>
      <sz val="10"/>
      <color rgb="FFFF0000"/>
      <name val="Calibri Light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ajor"/>
    </font>
    <font>
      <b/>
      <sz val="10"/>
      <color rgb="FF000000"/>
      <name val="Calibri Ligh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3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1" fillId="4" borderId="6" xfId="0" applyFont="1" applyFill="1" applyBorder="1" applyAlignment="1"/>
    <xf numFmtId="1" fontId="4" fillId="4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wrapText="1"/>
    </xf>
    <xf numFmtId="0" fontId="0" fillId="3" borderId="4" xfId="0" applyFill="1" applyBorder="1" applyProtection="1">
      <alignment vertical="center"/>
    </xf>
    <xf numFmtId="0" fontId="0" fillId="3" borderId="5" xfId="0" applyFill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166" fontId="4" fillId="0" borderId="0" xfId="0" applyNumberFormat="1" applyFont="1" applyFill="1" applyBorder="1" applyAlignment="1" applyProtection="1">
      <alignment horizontal="left" vertical="center" indent="1"/>
    </xf>
    <xf numFmtId="166" fontId="4" fillId="0" borderId="0" xfId="0" applyNumberFormat="1" applyFont="1" applyAlignment="1" applyProtection="1">
      <alignment horizontal="left" vertical="center" indent="1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165" fontId="3" fillId="0" borderId="3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 indent="1"/>
      <protection locked="0"/>
    </xf>
    <xf numFmtId="166" fontId="4" fillId="0" borderId="0" xfId="0" applyNumberFormat="1" applyFont="1" applyFill="1" applyBorder="1" applyAlignment="1" applyProtection="1">
      <alignment horizontal="left" vertical="center" indent="1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left" vertical="center" indent="1"/>
      <protection locked="0"/>
    </xf>
    <xf numFmtId="166" fontId="4" fillId="0" borderId="0" xfId="0" applyNumberFormat="1" applyFont="1" applyAlignment="1" applyProtection="1">
      <alignment horizontal="left" vertical="center" inden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10" fontId="12" fillId="0" borderId="6" xfId="1" applyNumberFormat="1" applyFont="1" applyBorder="1" applyAlignment="1" applyProtection="1">
      <alignment vertical="center" wrapText="1"/>
      <protection locked="0"/>
    </xf>
    <xf numFmtId="0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 applyProtection="1">
      <alignment vertical="center"/>
      <protection locked="0"/>
    </xf>
    <xf numFmtId="3" fontId="12" fillId="0" borderId="6" xfId="0" applyNumberFormat="1" applyFont="1" applyBorder="1" applyAlignment="1" applyProtection="1">
      <alignment vertical="center"/>
      <protection locked="0"/>
    </xf>
    <xf numFmtId="167" fontId="4" fillId="0" borderId="0" xfId="0" applyNumberFormat="1" applyFont="1" applyFill="1" applyBorder="1" applyAlignment="1" applyProtection="1">
      <alignment horizontal="left" vertical="center" indent="1"/>
      <protection locked="0"/>
    </xf>
    <xf numFmtId="167" fontId="4" fillId="0" borderId="0" xfId="0" applyNumberFormat="1" applyFont="1" applyFill="1" applyBorder="1" applyAlignment="1" applyProtection="1">
      <alignment horizontal="left" vertical="center" indent="1"/>
    </xf>
    <xf numFmtId="167" fontId="3" fillId="0" borderId="3" xfId="0" applyNumberFormat="1" applyFont="1" applyBorder="1" applyAlignment="1" applyProtection="1">
      <alignment horizontal="center" vertical="center"/>
    </xf>
    <xf numFmtId="0" fontId="12" fillId="0" borderId="6" xfId="0" applyNumberFormat="1" applyFont="1" applyBorder="1" applyAlignment="1">
      <alignment vertical="center" wrapText="1"/>
    </xf>
    <xf numFmtId="0" fontId="8" fillId="0" borderId="0" xfId="0" applyFont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67" fontId="3" fillId="0" borderId="0" xfId="0" applyNumberFormat="1" applyFont="1" applyBorder="1" applyAlignment="1" applyProtection="1">
      <alignment horizontal="center" vertical="center"/>
    </xf>
    <xf numFmtId="164" fontId="17" fillId="0" borderId="0" xfId="0" applyNumberFormat="1" applyFont="1" applyFill="1" applyBorder="1" applyAlignment="1" applyProtection="1">
      <alignment horizontal="left" vertical="center" indent="1"/>
    </xf>
    <xf numFmtId="167" fontId="17" fillId="0" borderId="0" xfId="0" applyNumberFormat="1" applyFont="1" applyFill="1" applyBorder="1" applyAlignment="1" applyProtection="1">
      <alignment horizontal="left" vertical="center" indent="1"/>
    </xf>
    <xf numFmtId="0" fontId="5" fillId="2" borderId="0" xfId="0" applyFont="1" applyFill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8" xfId="0" applyNumberFormat="1" applyFont="1" applyBorder="1" applyAlignment="1" applyProtection="1">
      <alignment horizontal="left" vertical="center"/>
      <protection locked="0"/>
    </xf>
    <xf numFmtId="0" fontId="3" fillId="0" borderId="2" xfId="0" applyNumberFormat="1" applyFont="1" applyBorder="1" applyAlignment="1" applyProtection="1">
      <alignment horizontal="left" vertical="center"/>
      <protection locked="0"/>
    </xf>
    <xf numFmtId="164" fontId="9" fillId="0" borderId="7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164" fontId="14" fillId="0" borderId="7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164" fontId="9" fillId="0" borderId="7" xfId="0" applyNumberFormat="1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 customBuiltin="1"/>
    <cellStyle name="Porcentaje" xfId="1" builtinId="5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7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6" formatCode="&quot;RD$&quot;#,##0.00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6" formatCode="&quot;RD$&quot;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#,##0.00\ &quot;€&quot;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10"/>
        <color theme="1"/>
        <name val="Calibri"/>
        <scheme val="major"/>
      </font>
      <protection locked="1"/>
    </dxf>
    <dxf>
      <alignment horizontal="left" vertical="center" textRotation="0" indent="0" justifyLastLine="0" shrinkToFit="0" readingOrder="0"/>
      <protection locked="1"/>
    </dxf>
    <dxf>
      <font>
        <b/>
        <strike/>
        <outline/>
        <shadow/>
        <u val="none"/>
        <vertAlign val="baseline"/>
        <sz val="10"/>
        <color theme="0"/>
        <name val="Calibri"/>
        <scheme val="major"/>
      </font>
      <alignment horizontal="center" vertical="center" textRotation="0" wrapText="1" indent="0" justifyLastLine="0" shrinkToFit="0" readingOrder="0"/>
      <protection locked="1"/>
    </dxf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3"/>
      <tableStyleElement type="headerRow" dxfId="22"/>
      <tableStyleElement type="totalRow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212911</xdr:colOff>
      <xdr:row>0</xdr:row>
      <xdr:rowOff>185265</xdr:rowOff>
    </xdr:from>
    <xdr:to>
      <xdr:col>10</xdr:col>
      <xdr:colOff>11206</xdr:colOff>
      <xdr:row>3</xdr:row>
      <xdr:rowOff>22412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6176" y="185265"/>
          <a:ext cx="1255059" cy="688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1805940</xdr:colOff>
          <xdr:row>18</xdr:row>
          <xdr:rowOff>0</xdr:rowOff>
        </xdr:from>
        <xdr:to>
          <xdr:col>4</xdr:col>
          <xdr:colOff>129540</xdr:colOff>
          <xdr:row>19</xdr:row>
          <xdr:rowOff>76200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D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Enviar Mail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s" displayName="Gastos" ref="B18:J27" totalsRowCount="1" headerRowDxfId="20" dataDxfId="19" totalsRowDxfId="18">
  <tableColumns count="9">
    <tableColumn id="1" xr3:uid="{00000000-0010-0000-0000-000001000000}" name="Cantidad" dataDxfId="17" totalsRowDxfId="16"/>
    <tableColumn id="2" xr3:uid="{00000000-0010-0000-0000-000002000000}" name="Unidad" dataDxfId="15" totalsRowDxfId="14"/>
    <tableColumn id="3" xr3:uid="{00000000-0010-0000-0000-000003000000}" name="Código SAP" dataDxfId="13" totalsRowDxfId="12"/>
    <tableColumn id="8" xr3:uid="{00000000-0010-0000-0000-000008000000}" name="Código Proceso" dataDxfId="11" totalsRowDxfId="10"/>
    <tableColumn id="4" xr3:uid="{00000000-0010-0000-0000-000004000000}" name="Descripción" dataDxfId="9" totalsRowDxfId="8"/>
    <tableColumn id="5" xr3:uid="{00000000-0010-0000-0000-000005000000}" name="Imputación" dataDxfId="7" totalsRowDxfId="6"/>
    <tableColumn id="6" xr3:uid="{00000000-0010-0000-0000-000006000000}" name="Valor Referencial (Unitario, US$) con impuestos" dataDxfId="5" totalsRowDxfId="4">
      <calculatedColumnFormula>9200.89*1.18</calculatedColumnFormula>
    </tableColumn>
    <tableColumn id="7" xr3:uid="{00000000-0010-0000-0000-000007000000}" name="Proyecto de inversión / Centro de Costo" dataDxfId="3" totalsRowDxfId="2"/>
    <tableColumn id="13" xr3:uid="{00000000-0010-0000-0000-00000D000000}" name="Total" totalsRowFunction="custom" dataDxfId="1" totalsRowDxfId="0">
      <calculatedColumnFormula>Gastos[[#This Row],[Valor Referencial (Unitario, US$) con impuestos]]*Gastos[[#This Row],[Cantidad]]</calculatedColumnFormula>
      <totalsRowFormula>SUM(Gastos[Total])</totalsRowFormula>
    </tableColumn>
  </tableColumns>
  <tableStyleInfo name="Travel Expense Report" showFirstColumn="0" showLastColumn="1" showRowStripes="1" showColumnStripes="0"/>
  <extLst>
    <ext xmlns:x14="http://schemas.microsoft.com/office/spreadsheetml/2009/9/main" uri="{504A1905-F514-4f6f-8877-14C23A59335A}">
      <x14:table altText="Gastos" altTextSummary="Lista de detalles de gastos como Fecha, Descripción, Billetes de avión, Alojamiento, Transporte terrestre, Comidas y propinas, Conferencias y seminarios, Kilómetros, Reembolso de kilometraje, Varios, Tipo de cambio de divisa, Divisa del gasto y Total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/>
    <pageSetUpPr autoPageBreaks="0" fitToPage="1"/>
  </sheetPr>
  <dimension ref="B2:N42"/>
  <sheetViews>
    <sheetView showGridLines="0" topLeftCell="D1" zoomScale="85" zoomScaleNormal="85" zoomScaleSheetLayoutView="85" workbookViewId="0">
      <selection activeCell="H20" sqref="H20"/>
    </sheetView>
  </sheetViews>
  <sheetFormatPr baseColWidth="10" defaultColWidth="11.5" defaultRowHeight="15.6" x14ac:dyDescent="0.3"/>
  <cols>
    <col min="1" max="1" width="2" style="7" customWidth="1"/>
    <col min="2" max="2" width="13.69921875" style="7" bestFit="1" customWidth="1"/>
    <col min="3" max="3" width="8.5" style="7" customWidth="1"/>
    <col min="4" max="4" width="21.09765625" style="7" customWidth="1"/>
    <col min="5" max="5" width="11.5" style="7" bestFit="1" customWidth="1"/>
    <col min="6" max="6" width="85.69921875" style="7" bestFit="1" customWidth="1"/>
    <col min="7" max="7" width="17.59765625" style="7" customWidth="1"/>
    <col min="8" max="8" width="23.796875" style="7" customWidth="1"/>
    <col min="9" max="9" width="28.69921875" style="7" bestFit="1" customWidth="1"/>
    <col min="10" max="10" width="19.09765625" style="7" customWidth="1"/>
    <col min="11" max="11" width="3.69921875" style="7" customWidth="1"/>
    <col min="12" max="12" width="11.09765625" style="7" customWidth="1"/>
    <col min="13" max="13" width="13.09765625" style="7" customWidth="1"/>
    <col min="14" max="14" width="8.5" style="7" customWidth="1"/>
    <col min="15" max="15" width="11.09765625" style="7" customWidth="1"/>
    <col min="16" max="16" width="1.59765625" style="7" customWidth="1"/>
    <col min="17" max="16384" width="11.5" style="7"/>
  </cols>
  <sheetData>
    <row r="2" spans="2:14" ht="47.25" customHeight="1" x14ac:dyDescent="0.3">
      <c r="B2" s="49" t="s">
        <v>3</v>
      </c>
      <c r="C2" s="49"/>
      <c r="D2" s="49"/>
      <c r="E2" s="49"/>
      <c r="F2" s="49"/>
      <c r="G2" s="49"/>
      <c r="H2" s="49"/>
      <c r="I2" s="49"/>
      <c r="J2" s="49"/>
      <c r="K2" s="7" t="s">
        <v>2</v>
      </c>
    </row>
    <row r="3" spans="2:14" ht="3.75" customHeight="1" x14ac:dyDescent="0.3">
      <c r="B3" s="49"/>
      <c r="C3" s="49"/>
      <c r="D3" s="49"/>
      <c r="E3" s="49"/>
      <c r="F3" s="49"/>
      <c r="G3" s="49"/>
      <c r="H3" s="49"/>
      <c r="I3" s="49"/>
      <c r="J3" s="49"/>
    </row>
    <row r="4" spans="2:14" ht="22.5" customHeight="1" x14ac:dyDescent="0.3">
      <c r="B4" s="8"/>
    </row>
    <row r="5" spans="2:14" ht="15" customHeight="1" x14ac:dyDescent="0.3">
      <c r="C5" s="9" t="s">
        <v>13</v>
      </c>
      <c r="D5" s="50" t="s">
        <v>34</v>
      </c>
      <c r="E5" s="51"/>
      <c r="F5" s="52"/>
      <c r="I5" s="9" t="s">
        <v>14</v>
      </c>
      <c r="J5" s="22">
        <v>44504</v>
      </c>
    </row>
    <row r="6" spans="2:14" ht="6" customHeight="1" x14ac:dyDescent="0.3">
      <c r="B6" s="9"/>
      <c r="C6" s="10"/>
      <c r="D6" s="11"/>
      <c r="E6" s="11"/>
      <c r="I6" s="12"/>
      <c r="J6" s="12"/>
      <c r="K6" s="13"/>
    </row>
    <row r="7" spans="2:14" ht="15" customHeight="1" x14ac:dyDescent="0.3">
      <c r="C7" s="9" t="s">
        <v>0</v>
      </c>
      <c r="D7" s="21" t="s">
        <v>21</v>
      </c>
      <c r="E7" s="45"/>
      <c r="I7" s="9" t="s">
        <v>5</v>
      </c>
      <c r="J7" s="22">
        <v>44525</v>
      </c>
    </row>
    <row r="8" spans="2:14" ht="6" customHeight="1" x14ac:dyDescent="0.3">
      <c r="C8" s="9"/>
      <c r="D8" s="14"/>
      <c r="E8" s="14"/>
      <c r="K8" s="13"/>
      <c r="L8" s="13"/>
      <c r="M8" s="13"/>
      <c r="N8" s="13"/>
    </row>
    <row r="9" spans="2:14" ht="15" customHeight="1" x14ac:dyDescent="0.3">
      <c r="C9" s="9" t="s">
        <v>7</v>
      </c>
      <c r="D9" s="42">
        <f>Gastos[[#Totals],[Total]]</f>
        <v>32433.303</v>
      </c>
      <c r="E9" s="46"/>
      <c r="I9" s="9" t="s">
        <v>6</v>
      </c>
      <c r="J9" s="22" t="s">
        <v>22</v>
      </c>
      <c r="K9" s="13"/>
      <c r="L9" s="13"/>
      <c r="M9" s="13"/>
      <c r="N9" s="13"/>
    </row>
    <row r="10" spans="2:14" ht="6" customHeight="1" x14ac:dyDescent="0.3">
      <c r="C10" s="9"/>
      <c r="D10" s="14"/>
      <c r="E10" s="14"/>
      <c r="K10" s="13"/>
      <c r="L10" s="13"/>
      <c r="M10" s="13"/>
      <c r="N10" s="13"/>
    </row>
    <row r="11" spans="2:14" x14ac:dyDescent="0.25">
      <c r="B11" s="15" t="s">
        <v>17</v>
      </c>
      <c r="C11" s="53" t="s">
        <v>31</v>
      </c>
      <c r="D11" s="53"/>
      <c r="E11" s="53"/>
      <c r="F11" s="53"/>
      <c r="G11" s="53"/>
      <c r="H11" s="53"/>
      <c r="I11" s="53"/>
      <c r="J11" s="53"/>
    </row>
    <row r="12" spans="2:14" x14ac:dyDescent="0.3">
      <c r="B12" s="53" t="s">
        <v>33</v>
      </c>
      <c r="C12" s="53"/>
      <c r="D12" s="53"/>
      <c r="E12" s="53"/>
      <c r="F12" s="53"/>
      <c r="G12" s="53"/>
      <c r="H12" s="53"/>
      <c r="I12" s="53"/>
      <c r="J12" s="53"/>
    </row>
    <row r="13" spans="2:14" x14ac:dyDescent="0.3">
      <c r="B13" s="53"/>
      <c r="C13" s="53"/>
      <c r="D13" s="53"/>
      <c r="E13" s="53"/>
      <c r="F13" s="53"/>
      <c r="G13" s="53"/>
      <c r="H13" s="53"/>
      <c r="I13" s="53"/>
      <c r="J13" s="53"/>
    </row>
    <row r="14" spans="2:14" x14ac:dyDescent="0.3">
      <c r="B14" s="53"/>
      <c r="C14" s="53"/>
      <c r="D14" s="53"/>
      <c r="E14" s="53"/>
      <c r="F14" s="53"/>
      <c r="G14" s="53"/>
      <c r="H14" s="53"/>
      <c r="I14" s="53"/>
      <c r="J14" s="53"/>
    </row>
    <row r="15" spans="2:14" x14ac:dyDescent="0.3">
      <c r="B15" s="53"/>
      <c r="C15" s="53"/>
      <c r="D15" s="53"/>
      <c r="E15" s="53"/>
      <c r="F15" s="53"/>
      <c r="G15" s="53"/>
      <c r="H15" s="53"/>
      <c r="I15" s="53"/>
      <c r="J15" s="53"/>
    </row>
    <row r="16" spans="2:14" x14ac:dyDescent="0.3">
      <c r="B16" s="23"/>
      <c r="C16" s="23"/>
      <c r="D16" s="23"/>
      <c r="E16" s="23"/>
      <c r="F16" s="24"/>
      <c r="G16" s="23"/>
      <c r="H16" s="23"/>
      <c r="I16" s="23"/>
      <c r="J16" s="23"/>
    </row>
    <row r="17" spans="2:10" ht="6" customHeight="1" x14ac:dyDescent="0.3">
      <c r="B17" s="16"/>
      <c r="C17" s="17"/>
      <c r="D17" s="17"/>
      <c r="E17" s="17"/>
      <c r="F17" s="17"/>
      <c r="G17" s="17"/>
      <c r="H17" s="17"/>
      <c r="I17" s="17"/>
      <c r="J17" s="17"/>
    </row>
    <row r="18" spans="2:10" s="13" customFormat="1" ht="27.6" x14ac:dyDescent="0.3">
      <c r="B18" s="6" t="s">
        <v>8</v>
      </c>
      <c r="C18" s="6" t="s">
        <v>4</v>
      </c>
      <c r="D18" s="6" t="s">
        <v>19</v>
      </c>
      <c r="E18" s="6" t="s">
        <v>26</v>
      </c>
      <c r="F18" s="6" t="s">
        <v>9</v>
      </c>
      <c r="G18" s="6" t="s">
        <v>10</v>
      </c>
      <c r="H18" s="6" t="s">
        <v>27</v>
      </c>
      <c r="I18" s="18" t="s">
        <v>11</v>
      </c>
      <c r="J18" s="18" t="s">
        <v>1</v>
      </c>
    </row>
    <row r="19" spans="2:10" x14ac:dyDescent="0.3">
      <c r="B19" s="25">
        <v>1</v>
      </c>
      <c r="C19" s="26" t="s">
        <v>23</v>
      </c>
      <c r="D19" s="27"/>
      <c r="E19" s="27" t="s">
        <v>37</v>
      </c>
      <c r="F19" s="28" t="s">
        <v>32</v>
      </c>
      <c r="G19" s="29" t="s">
        <v>24</v>
      </c>
      <c r="H19" s="40">
        <v>2655</v>
      </c>
      <c r="I19" s="29" t="s">
        <v>30</v>
      </c>
      <c r="J19" s="41">
        <f>Gastos[[#This Row],[Valor Referencial (Unitario, US$) con impuestos]]*Gastos[[#This Row],[Cantidad]]</f>
        <v>2655</v>
      </c>
    </row>
    <row r="20" spans="2:10" x14ac:dyDescent="0.3">
      <c r="B20" s="25">
        <v>1</v>
      </c>
      <c r="C20" s="26" t="s">
        <v>23</v>
      </c>
      <c r="D20" s="27"/>
      <c r="E20" s="27" t="s">
        <v>38</v>
      </c>
      <c r="F20" s="28" t="s">
        <v>29</v>
      </c>
      <c r="G20" s="29" t="s">
        <v>24</v>
      </c>
      <c r="H20" s="40">
        <v>29778.303</v>
      </c>
      <c r="I20" s="29" t="s">
        <v>25</v>
      </c>
      <c r="J20" s="41">
        <f>Gastos[[#This Row],[Valor Referencial (Unitario, US$) con impuestos]]*Gastos[[#This Row],[Cantidad]]</f>
        <v>29778.303</v>
      </c>
    </row>
    <row r="21" spans="2:10" x14ac:dyDescent="0.3">
      <c r="B21" s="25"/>
      <c r="C21" s="26"/>
      <c r="D21" s="27"/>
      <c r="E21" s="27"/>
      <c r="F21" s="28"/>
      <c r="G21" s="29"/>
      <c r="H21" s="30"/>
      <c r="I21" s="29"/>
      <c r="J21" s="19">
        <f>Gastos[[#This Row],[Valor Referencial (Unitario, US$) con impuestos]]*Gastos[[#This Row],[Cantidad]]</f>
        <v>0</v>
      </c>
    </row>
    <row r="22" spans="2:10" x14ac:dyDescent="0.3">
      <c r="B22" s="25"/>
      <c r="C22" s="26"/>
      <c r="D22" s="27"/>
      <c r="E22" s="27"/>
      <c r="F22" s="29"/>
      <c r="G22" s="29"/>
      <c r="H22" s="30"/>
      <c r="I22" s="29"/>
      <c r="J22" s="19">
        <f>Gastos[[#This Row],[Valor Referencial (Unitario, US$) con impuestos]]*Gastos[[#This Row],[Cantidad]]</f>
        <v>0</v>
      </c>
    </row>
    <row r="23" spans="2:10" x14ac:dyDescent="0.3">
      <c r="B23" s="25"/>
      <c r="C23" s="26"/>
      <c r="D23" s="26"/>
      <c r="E23" s="26"/>
      <c r="F23" s="29"/>
      <c r="G23" s="29"/>
      <c r="H23" s="30"/>
      <c r="I23" s="29"/>
      <c r="J23" s="19">
        <f>Gastos[[#This Row],[Valor Referencial (Unitario, US$) con impuestos]]*Gastos[[#This Row],[Cantidad]]</f>
        <v>0</v>
      </c>
    </row>
    <row r="24" spans="2:10" x14ac:dyDescent="0.3">
      <c r="B24" s="25"/>
      <c r="C24" s="26"/>
      <c r="D24" s="26"/>
      <c r="E24" s="26"/>
      <c r="F24" s="29"/>
      <c r="G24" s="29"/>
      <c r="H24" s="30"/>
      <c r="I24" s="29"/>
      <c r="J24" s="19">
        <f>Gastos[[#This Row],[Valor Referencial (Unitario, US$) con impuestos]]*Gastos[[#This Row],[Cantidad]]</f>
        <v>0</v>
      </c>
    </row>
    <row r="25" spans="2:10" x14ac:dyDescent="0.3">
      <c r="B25" s="25"/>
      <c r="C25" s="26"/>
      <c r="D25" s="26"/>
      <c r="E25" s="26"/>
      <c r="F25" s="29"/>
      <c r="G25" s="29"/>
      <c r="H25" s="30"/>
      <c r="I25" s="29"/>
      <c r="J25" s="19">
        <f>Gastos[[#This Row],[Valor Referencial (Unitario, US$) con impuestos]]*Gastos[[#This Row],[Cantidad]]</f>
        <v>0</v>
      </c>
    </row>
    <row r="26" spans="2:10" x14ac:dyDescent="0.3">
      <c r="B26" s="31"/>
      <c r="C26" s="32"/>
      <c r="D26" s="32"/>
      <c r="E26" s="32"/>
      <c r="F26" s="33"/>
      <c r="G26" s="29"/>
      <c r="H26" s="34"/>
      <c r="I26" s="33"/>
      <c r="J26" s="20">
        <f>Gastos[[#This Row],[Valor Referencial (Unitario, US$) con impuestos]]*Gastos[[#This Row],[Cantidad]]</f>
        <v>0</v>
      </c>
    </row>
    <row r="27" spans="2:10" x14ac:dyDescent="0.3">
      <c r="B27" s="47"/>
      <c r="C27" s="47"/>
      <c r="D27" s="47"/>
      <c r="E27" s="47"/>
      <c r="F27" s="47"/>
      <c r="G27" s="47"/>
      <c r="H27" s="47"/>
      <c r="I27" s="47"/>
      <c r="J27" s="48">
        <f>SUM(Gastos[Total])</f>
        <v>32433.303</v>
      </c>
    </row>
    <row r="30" spans="2:10" x14ac:dyDescent="0.3">
      <c r="B30" s="56" t="s">
        <v>12</v>
      </c>
      <c r="C30" s="56"/>
      <c r="D30" s="56"/>
      <c r="E30" s="44"/>
      <c r="F30" s="7" t="s">
        <v>28</v>
      </c>
    </row>
    <row r="31" spans="2:10" x14ac:dyDescent="0.3">
      <c r="B31" s="53"/>
      <c r="C31" s="53"/>
      <c r="D31" s="53"/>
      <c r="E31" s="53"/>
      <c r="F31" s="53"/>
      <c r="G31" s="53"/>
      <c r="H31" s="53"/>
      <c r="I31" s="53"/>
      <c r="J31" s="53"/>
    </row>
    <row r="32" spans="2:10" x14ac:dyDescent="0.3">
      <c r="B32" s="57"/>
      <c r="C32" s="57"/>
      <c r="D32" s="57"/>
      <c r="E32" s="57"/>
      <c r="F32" s="57"/>
      <c r="G32" s="57"/>
      <c r="H32" s="57"/>
      <c r="I32" s="57"/>
      <c r="J32" s="57"/>
    </row>
    <row r="33" spans="2:10" x14ac:dyDescent="0.3">
      <c r="B33" s="57"/>
      <c r="C33" s="57"/>
      <c r="D33" s="57"/>
      <c r="E33" s="57"/>
      <c r="F33" s="57"/>
      <c r="G33" s="57"/>
      <c r="H33" s="57"/>
      <c r="I33" s="57"/>
      <c r="J33" s="57"/>
    </row>
    <row r="34" spans="2:10" x14ac:dyDescent="0.3">
      <c r="B34" s="57"/>
      <c r="C34" s="57"/>
      <c r="D34" s="57"/>
      <c r="E34" s="57"/>
      <c r="F34" s="57"/>
      <c r="G34" s="57"/>
      <c r="H34" s="57"/>
      <c r="I34" s="57"/>
      <c r="J34" s="57"/>
    </row>
    <row r="35" spans="2:10" x14ac:dyDescent="0.3">
      <c r="B35" s="54"/>
      <c r="C35" s="54"/>
      <c r="D35" s="54"/>
      <c r="E35" s="54"/>
      <c r="F35" s="54"/>
      <c r="G35" s="54"/>
      <c r="H35" s="54"/>
      <c r="I35" s="54"/>
      <c r="J35" s="54"/>
    </row>
    <row r="37" spans="2:10" x14ac:dyDescent="0.3">
      <c r="B37" s="56" t="s">
        <v>18</v>
      </c>
      <c r="C37" s="56"/>
      <c r="D37" s="56"/>
      <c r="E37" s="44"/>
    </row>
    <row r="38" spans="2:10" x14ac:dyDescent="0.3">
      <c r="B38" s="54"/>
      <c r="C38" s="54"/>
      <c r="D38" s="54"/>
      <c r="E38" s="54"/>
      <c r="F38" s="54"/>
      <c r="G38" s="54"/>
      <c r="H38" s="54"/>
      <c r="I38" s="54"/>
      <c r="J38" s="54"/>
    </row>
    <row r="39" spans="2:10" x14ac:dyDescent="0.3">
      <c r="B39" s="55" t="s">
        <v>20</v>
      </c>
      <c r="C39" s="55"/>
      <c r="D39" s="55"/>
      <c r="E39" s="55"/>
      <c r="F39" s="55"/>
      <c r="G39" s="55"/>
      <c r="H39" s="55"/>
      <c r="I39" s="55"/>
      <c r="J39" s="55"/>
    </row>
    <row r="40" spans="2:10" x14ac:dyDescent="0.3">
      <c r="B40" s="53"/>
      <c r="C40" s="53"/>
      <c r="D40" s="53"/>
      <c r="E40" s="53"/>
      <c r="F40" s="53"/>
      <c r="G40" s="53"/>
      <c r="H40" s="53"/>
      <c r="I40" s="53"/>
      <c r="J40" s="53"/>
    </row>
    <row r="41" spans="2:10" x14ac:dyDescent="0.3">
      <c r="B41" s="53"/>
      <c r="C41" s="53"/>
      <c r="D41" s="53"/>
      <c r="E41" s="53"/>
      <c r="F41" s="53"/>
      <c r="G41" s="53"/>
      <c r="H41" s="53"/>
      <c r="I41" s="53"/>
      <c r="J41" s="53"/>
    </row>
    <row r="42" spans="2:10" x14ac:dyDescent="0.3">
      <c r="B42" s="53"/>
      <c r="C42" s="53"/>
      <c r="D42" s="53"/>
      <c r="E42" s="53"/>
      <c r="F42" s="53"/>
      <c r="G42" s="53"/>
      <c r="H42" s="53"/>
      <c r="I42" s="53"/>
      <c r="J42" s="53"/>
    </row>
  </sheetData>
  <dataConsolidate/>
  <mergeCells count="19">
    <mergeCell ref="B42:J42"/>
    <mergeCell ref="B40:J40"/>
    <mergeCell ref="B41:J41"/>
    <mergeCell ref="B12:J12"/>
    <mergeCell ref="B15:J15"/>
    <mergeCell ref="B2:J3"/>
    <mergeCell ref="D5:F5"/>
    <mergeCell ref="B31:J31"/>
    <mergeCell ref="B38:J38"/>
    <mergeCell ref="B39:J39"/>
    <mergeCell ref="B30:D30"/>
    <mergeCell ref="B37:D37"/>
    <mergeCell ref="B32:J32"/>
    <mergeCell ref="B33:J33"/>
    <mergeCell ref="B34:J34"/>
    <mergeCell ref="B35:J35"/>
    <mergeCell ref="C11:J11"/>
    <mergeCell ref="B13:J13"/>
    <mergeCell ref="B14:J14"/>
  </mergeCells>
  <dataValidations count="3">
    <dataValidation type="list" allowBlank="1" showInputMessage="1" showErrorMessage="1" sqref="J9" xr:uid="{00000000-0002-0000-0000-000000000000}">
      <formula1>"Si,No"</formula1>
    </dataValidation>
    <dataValidation type="list" allowBlank="1" showInputMessage="1" showErrorMessage="1" sqref="D7:E7" xr:uid="{00000000-0002-0000-0000-000001000000}">
      <formula1>"Telecomnicaciones,Infraestructura,Sistemas,Servicios,Proyectos,SAP"</formula1>
    </dataValidation>
    <dataValidation type="list" allowBlank="1" showInputMessage="1" showErrorMessage="1" sqref="G19:G26" xr:uid="{00000000-0002-0000-0000-000002000000}">
      <formula1>"Inversión, Gasto"</formula1>
    </dataValidation>
  </dataValidations>
  <printOptions horizontalCentered="1"/>
  <pageMargins left="0.25" right="0.25" top="0.75" bottom="0.75" header="0.3" footer="0.3"/>
  <pageSetup scale="55" fitToHeight="0" orientation="landscape" r:id="rId1"/>
  <headerFooter differentFirst="1">
    <oddFooter>Page &amp;P of &amp;N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92D050"/>
  </sheetPr>
  <dimension ref="A2:F15"/>
  <sheetViews>
    <sheetView showGridLines="0" tabSelected="1" topLeftCell="A3" zoomScaleNormal="100" zoomScaleSheetLayoutView="70" workbookViewId="0">
      <selection activeCell="D9" sqref="D9"/>
    </sheetView>
  </sheetViews>
  <sheetFormatPr baseColWidth="10" defaultColWidth="11" defaultRowHeight="15.6" x14ac:dyDescent="0.3"/>
  <cols>
    <col min="1" max="1" width="2.796875" style="2" customWidth="1"/>
    <col min="2" max="2" width="9.296875" style="2" bestFit="1" customWidth="1"/>
    <col min="3" max="3" width="43.796875" style="2" customWidth="1"/>
    <col min="4" max="4" width="60.796875" style="2" customWidth="1"/>
    <col min="5" max="5" width="60.296875" style="2" customWidth="1"/>
    <col min="6" max="6" width="2.796875" style="2" customWidth="1"/>
    <col min="7" max="16384" width="11" style="2"/>
  </cols>
  <sheetData>
    <row r="2" spans="1:6" ht="15.75" customHeight="1" x14ac:dyDescent="0.3">
      <c r="B2" s="58" t="s">
        <v>16</v>
      </c>
      <c r="C2" s="58"/>
      <c r="D2" s="58"/>
      <c r="E2" s="58"/>
    </row>
    <row r="3" spans="1:6" ht="15.75" customHeight="1" x14ac:dyDescent="0.3">
      <c r="B3" s="58"/>
      <c r="C3" s="58"/>
      <c r="D3" s="58"/>
      <c r="E3" s="58"/>
    </row>
    <row r="5" spans="1:6" x14ac:dyDescent="0.3">
      <c r="A5" s="3"/>
      <c r="C5" s="1" t="s">
        <v>13</v>
      </c>
      <c r="D5" s="59" t="str">
        <f>'Solicitud Pedido'!D5</f>
        <v>Renovación contrato de soporte SD-WAN y soporte local</v>
      </c>
      <c r="E5" s="60"/>
      <c r="F5" s="3"/>
    </row>
    <row r="7" spans="1:6" x14ac:dyDescent="0.3">
      <c r="B7" s="4" t="s">
        <v>8</v>
      </c>
      <c r="C7" s="4" t="s">
        <v>9</v>
      </c>
      <c r="D7" s="4" t="s">
        <v>16</v>
      </c>
      <c r="E7" s="4" t="s">
        <v>15</v>
      </c>
    </row>
    <row r="8" spans="1:6" ht="42" customHeight="1" x14ac:dyDescent="0.3">
      <c r="B8" s="5">
        <f>IF('Solicitud Pedido'!B19&lt;&gt;"",'Solicitud Pedido'!B19,"")</f>
        <v>1</v>
      </c>
      <c r="C8" s="43" t="str">
        <f>IF('Solicitud Pedido'!F19&lt;&gt;"",'Solicitud Pedido'!F19,"")</f>
        <v>Horas para consultoría y soporte local</v>
      </c>
      <c r="D8" s="35" t="s">
        <v>36</v>
      </c>
      <c r="E8" s="61"/>
    </row>
    <row r="9" spans="1:6" ht="132.44999999999999" customHeight="1" x14ac:dyDescent="0.3">
      <c r="B9" s="5">
        <f>IF('Solicitud Pedido'!B20&lt;&gt;"",'Solicitud Pedido'!B20,"")</f>
        <v>1</v>
      </c>
      <c r="C9" s="37" t="str">
        <f>IF('Solicitud Pedido'!F20&lt;&gt;"",'Solicitud Pedido'!F20,"")</f>
        <v>Citrix SD-WAN</v>
      </c>
      <c r="D9" s="35" t="s">
        <v>35</v>
      </c>
      <c r="E9" s="62"/>
    </row>
    <row r="10" spans="1:6" x14ac:dyDescent="0.3">
      <c r="B10" s="5" t="str">
        <f>IF('Solicitud Pedido'!B21&lt;&gt;"",'Solicitud Pedido'!B21,"")</f>
        <v/>
      </c>
      <c r="C10" s="37" t="str">
        <f>IF('Solicitud Pedido'!F21&lt;&gt;"",'Solicitud Pedido'!F21,"")</f>
        <v/>
      </c>
      <c r="D10" s="39"/>
      <c r="E10" s="35"/>
    </row>
    <row r="11" spans="1:6" x14ac:dyDescent="0.3">
      <c r="B11" s="5" t="str">
        <f>IF('Solicitud Pedido'!B22&lt;&gt;"",'Solicitud Pedido'!B22,"")</f>
        <v/>
      </c>
      <c r="C11" s="37" t="str">
        <f>IF('Solicitud Pedido'!F22&lt;&gt;"",'Solicitud Pedido'!F22,"")</f>
        <v/>
      </c>
      <c r="D11" s="39"/>
      <c r="E11" s="35"/>
    </row>
    <row r="12" spans="1:6" x14ac:dyDescent="0.3">
      <c r="B12" s="5" t="str">
        <f>IF('Solicitud Pedido'!B23&lt;&gt;"",'Solicitud Pedido'!B23,"")</f>
        <v/>
      </c>
      <c r="C12" s="37" t="str">
        <f>IF('Solicitud Pedido'!F23&lt;&gt;"",'Solicitud Pedido'!F23,"")</f>
        <v/>
      </c>
      <c r="D12" s="38"/>
      <c r="E12" s="36"/>
    </row>
    <row r="13" spans="1:6" x14ac:dyDescent="0.3">
      <c r="B13" s="5" t="str">
        <f>IF('Solicitud Pedido'!B24&lt;&gt;"",'Solicitud Pedido'!B24,"")</f>
        <v/>
      </c>
      <c r="C13" s="37" t="str">
        <f>IF('Solicitud Pedido'!F24&lt;&gt;"",'Solicitud Pedido'!F24,"")</f>
        <v/>
      </c>
      <c r="D13" s="38"/>
      <c r="E13" s="35"/>
    </row>
    <row r="14" spans="1:6" x14ac:dyDescent="0.3">
      <c r="B14" s="5" t="str">
        <f>IF('Solicitud Pedido'!B25&lt;&gt;"",'Solicitud Pedido'!B25,"")</f>
        <v/>
      </c>
      <c r="C14" s="37" t="str">
        <f>IF('Solicitud Pedido'!F25&lt;&gt;"",'Solicitud Pedido'!F25,"")</f>
        <v/>
      </c>
      <c r="D14" s="38"/>
      <c r="E14" s="35"/>
    </row>
    <row r="15" spans="1:6" x14ac:dyDescent="0.3">
      <c r="B15" s="5" t="str">
        <f>IF('Solicitud Pedido'!B26&lt;&gt;"",'Solicitud Pedido'!B26,"")</f>
        <v/>
      </c>
      <c r="C15" s="37" t="str">
        <f>IF('Solicitud Pedido'!F26&lt;&gt;"",'Solicitud Pedido'!F26,"")</f>
        <v/>
      </c>
      <c r="D15" s="38"/>
      <c r="E15" s="35"/>
    </row>
  </sheetData>
  <mergeCells count="3">
    <mergeCell ref="B2:E3"/>
    <mergeCell ref="D5:E5"/>
    <mergeCell ref="E8:E9"/>
  </mergeCells>
  <pageMargins left="0.7" right="0.7" top="0.75" bottom="0.75" header="0.3" footer="0.3"/>
  <pageSetup scale="48" orientation="landscape" verticalDpi="599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Mail_ActiveSheet">
                <anchor moveWithCells="1" sizeWithCells="1">
                  <from>
                    <xdr:col>2</xdr:col>
                    <xdr:colOff>1805940</xdr:colOff>
                    <xdr:row>18</xdr:row>
                    <xdr:rowOff>0</xdr:rowOff>
                  </from>
                  <to>
                    <xdr:col>4</xdr:col>
                    <xdr:colOff>129540</xdr:colOff>
                    <xdr:row>19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93F0FB4753094096E5E2CA3EF1590E" ma:contentTypeVersion="11" ma:contentTypeDescription="Crear nuevo documento." ma:contentTypeScope="" ma:versionID="66f791c49af233a04324becbda098831">
  <xsd:schema xmlns:xsd="http://www.w3.org/2001/XMLSchema" xmlns:xs="http://www.w3.org/2001/XMLSchema" xmlns:p="http://schemas.microsoft.com/office/2006/metadata/properties" xmlns:ns3="6434d440-d7e9-4a0b-b9cc-10b2f7f0d3b7" xmlns:ns4="827abe42-32b9-4676-9228-6fbf0091cf98" targetNamespace="http://schemas.microsoft.com/office/2006/metadata/properties" ma:root="true" ma:fieldsID="ad2b24018c6efb30c5be7320e18dec09" ns3:_="" ns4:_="">
    <xsd:import namespace="6434d440-d7e9-4a0b-b9cc-10b2f7f0d3b7"/>
    <xsd:import namespace="827abe42-32b9-4676-9228-6fbf0091cf9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4d440-d7e9-4a0b-b9cc-10b2f7f0d3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abe42-32b9-4676-9228-6fbf0091c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7CA596-9B0A-4F44-A7EA-CFB829AE75D2}">
  <ds:schemaRefs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827abe42-32b9-4676-9228-6fbf0091cf98"/>
    <ds:schemaRef ds:uri="6434d440-d7e9-4a0b-b9cc-10b2f7f0d3b7"/>
  </ds:schemaRefs>
</ds:datastoreItem>
</file>

<file path=customXml/itemProps2.xml><?xml version="1.0" encoding="utf-8"?>
<ds:datastoreItem xmlns:ds="http://schemas.openxmlformats.org/officeDocument/2006/customXml" ds:itemID="{DABF1FB1-4CFB-4E56-A73F-D22AAA6F6A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90FF52-DF01-4DC9-A3B1-C6FE46AD9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4d440-d7e9-4a0b-b9cc-10b2f7f0d3b7"/>
    <ds:schemaRef ds:uri="827abe42-32b9-4676-9228-6fbf0091cf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Solicitud Pedido</vt:lpstr>
      <vt:lpstr>Detalle Técnico</vt:lpstr>
      <vt:lpstr>'Detalle Técnico'!Área_de_impresión</vt:lpstr>
      <vt:lpstr>'Solicitud Pedido'!Área_de_impresión</vt:lpstr>
      <vt:lpstr>'Solicitud Pedido'!Títulos_a_imprimir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Alpha Tejada</dc:creator>
  <cp:lastModifiedBy>Lisbeth Valdez</cp:lastModifiedBy>
  <cp:lastPrinted>2017-08-10T15:40:36Z</cp:lastPrinted>
  <dcterms:created xsi:type="dcterms:W3CDTF">2014-03-14T16:17:17Z</dcterms:created>
  <dcterms:modified xsi:type="dcterms:W3CDTF">2021-11-04T19:07:34Z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TC034289909991</vt:lpwstr>
  </property>
  <property fmtid="{D5CDD505-2E9C-101B-9397-08002B2CF9AE}" pid="3" name="ContentTypeId">
    <vt:lpwstr>0x0101004093F0FB4753094096E5E2CA3EF1590E</vt:lpwstr>
  </property>
</Properties>
</file>